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1"/>
  </bookViews>
  <sheets>
    <sheet name="Kkakl2007-8 egysz." sheetId="1" r:id="rId1"/>
    <sheet name="díjjavaslat egysz.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<sst xmlns="http://schemas.openxmlformats.org/spreadsheetml/2006/main" count="61" uniqueCount="49">
  <si>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ürítés</t>
  </si>
  <si>
    <t>edény</t>
  </si>
  <si>
    <t>díj</t>
  </si>
  <si>
    <t>év</t>
  </si>
  <si>
    <t>díj össz.</t>
  </si>
  <si>
    <t>bruttó</t>
  </si>
  <si>
    <t>db/év</t>
  </si>
  <si>
    <t>liter</t>
  </si>
  <si>
    <t>db</t>
  </si>
  <si>
    <t>Ft/db</t>
  </si>
  <si>
    <t>eFt/év</t>
  </si>
  <si>
    <t>Ft/év/db</t>
  </si>
  <si>
    <t>110-120</t>
  </si>
  <si>
    <t>éves összes díj</t>
  </si>
  <si>
    <t>várható éves összes díj</t>
  </si>
  <si>
    <t>A díjak az ÁFA-t nem tartalmazzák</t>
  </si>
  <si>
    <t xml:space="preserve"> </t>
  </si>
  <si>
    <t xml:space="preserve"> + ÁFA</t>
  </si>
  <si>
    <t xml:space="preserve">Ft/db   </t>
  </si>
  <si>
    <t>Saubermacher feliratú hulladékgyűjtő zsák díja:</t>
  </si>
  <si>
    <t>Hulladék, építési törmelék lerakási díja:</t>
  </si>
  <si>
    <t>%</t>
  </si>
  <si>
    <t>2006. (III-IV. név) 2007. (I-II. név)  adatok</t>
  </si>
  <si>
    <t>2007/08 évre javasolt</t>
  </si>
  <si>
    <t>Megnevezés</t>
  </si>
  <si>
    <r>
      <t>Ft/m</t>
    </r>
    <r>
      <rPr>
        <b/>
        <vertAlign val="superscript"/>
        <sz val="10"/>
        <rFont val="Arial"/>
        <family val="2"/>
      </rPr>
      <t xml:space="preserve">3  </t>
    </r>
  </si>
  <si>
    <t>2006/2007                    tény</t>
  </si>
  <si>
    <t>2007/2008              terv</t>
  </si>
  <si>
    <t>2007/2008 terv - 2006/2007 tény</t>
  </si>
  <si>
    <t>eFt</t>
  </si>
  <si>
    <t>Bevételek</t>
  </si>
  <si>
    <t>Hulladékgyűjtésből származó bevétel</t>
  </si>
  <si>
    <t>Szelektív-, veszélyes gy.</t>
  </si>
  <si>
    <t>Összes bevétel</t>
  </si>
  <si>
    <t>Ráfordítások</t>
  </si>
  <si>
    <t>Anyagjellegű ráford.</t>
  </si>
  <si>
    <t>Üzemanyagköltség</t>
  </si>
  <si>
    <t>Bérköltség</t>
  </si>
  <si>
    <t>TB járulék</t>
  </si>
  <si>
    <t>Személyi jellegű ráf.</t>
  </si>
  <si>
    <t>Értékcsökkenés</t>
  </si>
  <si>
    <t>Egyéb költség</t>
  </si>
  <si>
    <t>Szelektív gy.</t>
  </si>
  <si>
    <t>Depónia ktg.</t>
  </si>
  <si>
    <t>Összes ráfordítás</t>
  </si>
  <si>
    <t>Eredmény</t>
  </si>
  <si>
    <t>Eredmény %</t>
  </si>
  <si>
    <t>A nagyatádi lakossági hulladékkezelés költségelemzése 2007-2008. évre vonatkozólag</t>
  </si>
  <si>
    <t>1. sz. melléklet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</si>
</sst>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0.0"/>
    <numFmt numFmtId="166" formatCode="0.0%"/>
    <numFmt numFmtId="167" formatCode="#,##0.0"/>
    <numFmt numFmtId="168" formatCode="0.000"/>
    <numFmt numFmtId="169" formatCode="0.0000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/>
    </xf>
    <xf numFmtId="3" fontId="1" fillId="5" borderId="2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/>
    </xf>
    <xf numFmtId="3" fontId="1" fillId="5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right"/>
    </xf>
    <xf numFmtId="3" fontId="1" fillId="4" borderId="13" xfId="0" applyNumberFormat="1" applyFont="1" applyFill="1" applyBorder="1" applyAlignment="1">
      <alignment/>
    </xf>
    <xf numFmtId="3" fontId="1" fillId="4" borderId="14" xfId="0" applyNumberFormat="1" applyFont="1" applyFill="1" applyBorder="1" applyAlignment="1">
      <alignment/>
    </xf>
    <xf numFmtId="3" fontId="1" fillId="5" borderId="5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right"/>
    </xf>
    <xf numFmtId="3" fontId="1" fillId="4" borderId="6" xfId="0" applyNumberFormat="1" applyFont="1" applyFill="1" applyBorder="1" applyAlignment="1">
      <alignment/>
    </xf>
    <xf numFmtId="3" fontId="1" fillId="4" borderId="9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3" fontId="3" fillId="3" borderId="17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4" borderId="20" xfId="0" applyNumberFormat="1" applyFont="1" applyFill="1" applyBorder="1" applyAlignment="1">
      <alignment horizontal="center"/>
    </xf>
    <xf numFmtId="3" fontId="1" fillId="4" borderId="20" xfId="0" applyNumberFormat="1" applyFont="1" applyFill="1" applyBorder="1" applyAlignment="1">
      <alignment horizontal="right"/>
    </xf>
    <xf numFmtId="3" fontId="1" fillId="5" borderId="8" xfId="0" applyNumberFormat="1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1" fillId="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4" borderId="14" xfId="0" applyFont="1" applyFill="1" applyBorder="1" applyAlignment="1">
      <alignment vertical="top"/>
    </xf>
    <xf numFmtId="0" fontId="2" fillId="4" borderId="14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4" borderId="14" xfId="0" applyFont="1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5" xfId="0" applyNumberFormat="1" applyBorder="1" applyAlignment="1">
      <alignment/>
    </xf>
    <xf numFmtId="3" fontId="0" fillId="0" borderId="2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8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2" fillId="2" borderId="14" xfId="0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2" borderId="23" xfId="0" applyNumberFormat="1" applyFont="1" applyFill="1" applyBorder="1" applyAlignment="1">
      <alignment/>
    </xf>
    <xf numFmtId="4" fontId="2" fillId="2" borderId="24" xfId="0" applyNumberFormat="1" applyFont="1" applyFill="1" applyBorder="1" applyAlignment="1">
      <alignment/>
    </xf>
    <xf numFmtId="4" fontId="2" fillId="2" borderId="25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2" fillId="0" borderId="13" xfId="0" applyFon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2" fillId="3" borderId="14" xfId="0" applyFont="1" applyFill="1" applyBorder="1" applyAlignment="1">
      <alignment/>
    </xf>
    <xf numFmtId="4" fontId="2" fillId="3" borderId="14" xfId="0" applyNumberFormat="1" applyFont="1" applyFill="1" applyBorder="1" applyAlignment="1">
      <alignment/>
    </xf>
    <xf numFmtId="4" fontId="2" fillId="3" borderId="23" xfId="0" applyNumberFormat="1" applyFont="1" applyFill="1" applyBorder="1" applyAlignment="1">
      <alignment/>
    </xf>
    <xf numFmtId="4" fontId="2" fillId="3" borderId="24" xfId="0" applyNumberFormat="1" applyFont="1" applyFill="1" applyBorder="1" applyAlignment="1">
      <alignment/>
    </xf>
    <xf numFmtId="4" fontId="2" fillId="3" borderId="25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169" fontId="2" fillId="0" borderId="24" xfId="0" applyNumberFormat="1" applyFont="1" applyBorder="1" applyAlignment="1">
      <alignment horizontal="center"/>
    </xf>
    <xf numFmtId="169" fontId="2" fillId="0" borderId="25" xfId="0" applyNumberFormat="1" applyFont="1" applyBorder="1" applyAlignment="1">
      <alignment horizontal="center"/>
    </xf>
    <xf numFmtId="3" fontId="3" fillId="3" borderId="6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4" borderId="35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H26"/>
  <sheetViews>
    <sheetView workbookViewId="0" topLeftCell="A1">
      <selection activeCell="I1" sqref="I1"/>
    </sheetView>
  </sheetViews>
  <sheetFormatPr defaultColWidth="9.140625" defaultRowHeight="12.75"/>
  <cols>
    <col min="1" max="1" width="43.8515625" style="65" bestFit="1" customWidth="1"/>
    <col min="2" max="3" width="15.7109375" style="0" customWidth="1"/>
    <col min="4" max="4" width="7.7109375" style="0" customWidth="1"/>
    <col min="5" max="5" width="11.7109375" style="0" customWidth="1"/>
  </cols>
  <sheetData>
    <row r="1" spans="1:8" ht="12.75">
      <c r="A1" s="65" t="s">
        <v>16</v>
      </c>
      <c r="H1" t="s">
        <v>48</v>
      </c>
    </row>
    <row r="2" spans="1:5" s="65" customFormat="1" ht="15.75">
      <c r="A2" s="127" t="s">
        <v>47</v>
      </c>
      <c r="B2" s="127"/>
      <c r="C2" s="127"/>
      <c r="D2" s="127"/>
      <c r="E2" s="127"/>
    </row>
    <row r="4" ht="13.5" thickBot="1"/>
    <row r="5" spans="1:5" s="69" customFormat="1" ht="26.25" customHeight="1" thickBot="1">
      <c r="A5" s="66"/>
      <c r="B5" s="67" t="s">
        <v>26</v>
      </c>
      <c r="C5" s="68" t="s">
        <v>27</v>
      </c>
      <c r="D5" s="128" t="s">
        <v>28</v>
      </c>
      <c r="E5" s="129"/>
    </row>
    <row r="6" spans="1:5" ht="13.5" thickBot="1">
      <c r="A6" s="70"/>
      <c r="B6" s="71" t="s">
        <v>29</v>
      </c>
      <c r="C6" s="72" t="s">
        <v>29</v>
      </c>
      <c r="D6" s="73" t="s">
        <v>21</v>
      </c>
      <c r="E6" s="74" t="s">
        <v>29</v>
      </c>
    </row>
    <row r="7" spans="1:5" ht="13.5" thickBot="1">
      <c r="A7" s="75" t="s">
        <v>30</v>
      </c>
      <c r="B7" s="76"/>
      <c r="C7" s="77"/>
      <c r="D7" s="78"/>
      <c r="E7" s="79"/>
    </row>
    <row r="8" spans="1:5" ht="12.75">
      <c r="A8" s="80" t="s">
        <v>31</v>
      </c>
      <c r="B8" s="81">
        <v>36413.571</v>
      </c>
      <c r="C8" s="82">
        <v>41398</v>
      </c>
      <c r="D8" s="83">
        <f>(C8/B8-1)*100</f>
        <v>13.688382828478973</v>
      </c>
      <c r="E8" s="84">
        <f>C8-B8</f>
        <v>4984.428999999996</v>
      </c>
    </row>
    <row r="9" spans="1:5" ht="13.5" thickBot="1">
      <c r="A9" s="85" t="s">
        <v>32</v>
      </c>
      <c r="B9" s="81">
        <v>1063.5570296466979</v>
      </c>
      <c r="C9" s="87">
        <v>1140.0811394037198</v>
      </c>
      <c r="D9" s="88">
        <f>(C9/B9-1)*100</f>
        <v>7.195111087032391</v>
      </c>
      <c r="E9" s="89">
        <f>C9-B9</f>
        <v>76.52410975702196</v>
      </c>
    </row>
    <row r="10" spans="1:5" s="65" customFormat="1" ht="13.5" thickBot="1">
      <c r="A10" s="90" t="s">
        <v>33</v>
      </c>
      <c r="B10" s="91">
        <f>SUM(B8:B9)</f>
        <v>37477.1280296467</v>
      </c>
      <c r="C10" s="92">
        <f>SUM(C8:C9)</f>
        <v>42538.08113940372</v>
      </c>
      <c r="D10" s="93">
        <f>(C10/B10-1)*100</f>
        <v>13.50411137628662</v>
      </c>
      <c r="E10" s="94">
        <f>C10-B10</f>
        <v>5060.953109757022</v>
      </c>
    </row>
    <row r="11" spans="1:5" s="65" customFormat="1" ht="13.5" thickBot="1">
      <c r="A11" s="95"/>
      <c r="B11" s="96"/>
      <c r="C11" s="97"/>
      <c r="D11" s="98"/>
      <c r="E11" s="99"/>
    </row>
    <row r="12" spans="1:5" ht="13.5" thickBot="1">
      <c r="A12" s="75" t="s">
        <v>34</v>
      </c>
      <c r="B12" s="100"/>
      <c r="C12" s="101"/>
      <c r="D12" s="102"/>
      <c r="E12" s="103"/>
    </row>
    <row r="13" spans="1:5" ht="12.75">
      <c r="A13" s="104" t="s">
        <v>35</v>
      </c>
      <c r="B13" s="105">
        <v>3574.275979204519</v>
      </c>
      <c r="C13" s="106">
        <v>3574.275979204519</v>
      </c>
      <c r="D13" s="88">
        <f aca="true" t="shared" si="0" ref="D13:D22">(C13/B13-1)*100</f>
        <v>0</v>
      </c>
      <c r="E13" s="89">
        <f aca="true" t="shared" si="1" ref="E13:E22">C13-B13</f>
        <v>0</v>
      </c>
    </row>
    <row r="14" spans="1:5" ht="12.75">
      <c r="A14" s="104" t="s">
        <v>36</v>
      </c>
      <c r="B14" s="105">
        <v>3179.6798649385105</v>
      </c>
      <c r="C14" s="106">
        <v>3290.968660211358</v>
      </c>
      <c r="D14" s="88">
        <f t="shared" si="0"/>
        <v>3.499999999999992</v>
      </c>
      <c r="E14" s="89">
        <f t="shared" si="1"/>
        <v>111.28879527284744</v>
      </c>
    </row>
    <row r="15" spans="1:5" ht="12.75">
      <c r="A15" s="104" t="s">
        <v>37</v>
      </c>
      <c r="B15" s="105">
        <v>8864.766812652644</v>
      </c>
      <c r="C15" s="106">
        <v>10088.14208953833</v>
      </c>
      <c r="D15" s="88">
        <f t="shared" si="0"/>
        <v>13.800422534968071</v>
      </c>
      <c r="E15" s="89">
        <f t="shared" si="1"/>
        <v>1223.3752768856866</v>
      </c>
    </row>
    <row r="16" spans="1:5" ht="12.75">
      <c r="A16" s="104" t="s">
        <v>38</v>
      </c>
      <c r="B16" s="105">
        <v>2904.539527018497</v>
      </c>
      <c r="C16" s="106">
        <v>3305.378254442213</v>
      </c>
      <c r="D16" s="88">
        <f t="shared" si="0"/>
        <v>13.800422534968071</v>
      </c>
      <c r="E16" s="89">
        <f t="shared" si="1"/>
        <v>400.8387274237157</v>
      </c>
    </row>
    <row r="17" spans="1:5" ht="12.75">
      <c r="A17" s="104" t="s">
        <v>39</v>
      </c>
      <c r="B17" s="105">
        <v>1564.4822411751775</v>
      </c>
      <c r="C17" s="106">
        <v>1650.5287644398122</v>
      </c>
      <c r="D17" s="88">
        <f t="shared" si="0"/>
        <v>5.499999999999994</v>
      </c>
      <c r="E17" s="89">
        <f t="shared" si="1"/>
        <v>86.04652326463474</v>
      </c>
    </row>
    <row r="18" spans="1:5" ht="12.75">
      <c r="A18" s="104" t="s">
        <v>40</v>
      </c>
      <c r="B18" s="105">
        <v>4146.325983763733</v>
      </c>
      <c r="C18" s="106">
        <v>4146.325983763733</v>
      </c>
      <c r="D18" s="88">
        <f t="shared" si="0"/>
        <v>0</v>
      </c>
      <c r="E18" s="89">
        <f t="shared" si="1"/>
        <v>0</v>
      </c>
    </row>
    <row r="19" spans="1:5" ht="12.75">
      <c r="A19" s="104" t="s">
        <v>41</v>
      </c>
      <c r="B19" s="105">
        <v>2799.1904712653572</v>
      </c>
      <c r="C19" s="106">
        <v>2953.1459471849516</v>
      </c>
      <c r="D19" s="88">
        <f t="shared" si="0"/>
        <v>5.499999999999994</v>
      </c>
      <c r="E19" s="89">
        <f t="shared" si="1"/>
        <v>153.9554759195944</v>
      </c>
    </row>
    <row r="20" spans="1:5" ht="12.75">
      <c r="A20" s="104" t="s">
        <v>42</v>
      </c>
      <c r="B20" s="105">
        <v>2398.161218614982</v>
      </c>
      <c r="C20" s="106">
        <v>2570.7115823404597</v>
      </c>
      <c r="D20" s="88">
        <f t="shared" si="0"/>
        <v>7.195111087032391</v>
      </c>
      <c r="E20" s="89">
        <f t="shared" si="1"/>
        <v>172.55036372547784</v>
      </c>
    </row>
    <row r="21" spans="1:5" ht="13.5" thickBot="1">
      <c r="A21" s="85" t="s">
        <v>43</v>
      </c>
      <c r="B21" s="105">
        <v>4982.018263343114</v>
      </c>
      <c r="C21" s="107">
        <v>7246.668466884393</v>
      </c>
      <c r="D21" s="108">
        <f t="shared" si="0"/>
        <v>45.456481366281</v>
      </c>
      <c r="E21" s="109">
        <f t="shared" si="1"/>
        <v>2264.6502035412786</v>
      </c>
    </row>
    <row r="22" spans="1:5" s="65" customFormat="1" ht="13.5" thickBot="1">
      <c r="A22" s="90" t="s">
        <v>44</v>
      </c>
      <c r="B22" s="91">
        <f>SUM(B13:B21)</f>
        <v>34413.440361976536</v>
      </c>
      <c r="C22" s="92">
        <f>SUM(C13:C21)</f>
        <v>38826.145728009775</v>
      </c>
      <c r="D22" s="93">
        <f t="shared" si="0"/>
        <v>12.822621974491222</v>
      </c>
      <c r="E22" s="94">
        <f t="shared" si="1"/>
        <v>4412.7053660332385</v>
      </c>
    </row>
    <row r="23" spans="1:5" ht="13.5" thickBot="1">
      <c r="A23" s="110"/>
      <c r="B23" s="86"/>
      <c r="C23" s="111"/>
      <c r="D23" s="112"/>
      <c r="E23" s="113"/>
    </row>
    <row r="24" spans="1:5" s="65" customFormat="1" ht="13.5" thickBot="1">
      <c r="A24" s="114" t="s">
        <v>45</v>
      </c>
      <c r="B24" s="115">
        <f>B10-B22</f>
        <v>3063.687667670165</v>
      </c>
      <c r="C24" s="116">
        <f>C10-C22</f>
        <v>3711.935411393948</v>
      </c>
      <c r="D24" s="117">
        <f>(C24/B24-1)*100</f>
        <v>21.159067569598378</v>
      </c>
      <c r="E24" s="118">
        <f>C24-B24</f>
        <v>648.2477437237831</v>
      </c>
    </row>
    <row r="25" spans="1:5" s="65" customFormat="1" ht="13.5" thickBot="1">
      <c r="A25" s="110"/>
      <c r="B25" s="110"/>
      <c r="C25" s="119"/>
      <c r="D25" s="120"/>
      <c r="E25" s="121"/>
    </row>
    <row r="26" spans="1:5" s="65" customFormat="1" ht="13.5" thickBot="1">
      <c r="A26" s="95" t="s">
        <v>46</v>
      </c>
      <c r="B26" s="122">
        <f>B24/B10*100</f>
        <v>8.174819760058991</v>
      </c>
      <c r="C26" s="123">
        <f>C24/C10*100</f>
        <v>8.726146812380593</v>
      </c>
      <c r="D26" s="124"/>
      <c r="E26" s="125"/>
    </row>
  </sheetData>
  <mergeCells count="2">
    <mergeCell ref="A2:E2"/>
    <mergeCell ref="D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tabSelected="1" workbookViewId="0" topLeftCell="A1">
      <selection activeCell="L15" sqref="L15"/>
    </sheetView>
  </sheetViews>
  <sheetFormatPr defaultColWidth="9.140625" defaultRowHeight="12.75"/>
  <cols>
    <col min="1" max="9" width="11.421875" style="0" customWidth="1"/>
    <col min="11" max="11" width="10.00390625" style="0" bestFit="1" customWidth="1"/>
  </cols>
  <sheetData>
    <row r="1" spans="1:9" s="1" customFormat="1" ht="21" customHeight="1" thickBot="1">
      <c r="A1" s="134" t="s">
        <v>22</v>
      </c>
      <c r="B1" s="135"/>
      <c r="C1" s="135"/>
      <c r="D1" s="135"/>
      <c r="E1" s="136"/>
      <c r="F1" s="134" t="s">
        <v>23</v>
      </c>
      <c r="G1" s="135"/>
      <c r="H1" s="135"/>
      <c r="I1" s="136"/>
    </row>
    <row r="2" spans="1:9" s="1" customFormat="1" ht="21" customHeight="1">
      <c r="A2" s="41" t="s">
        <v>0</v>
      </c>
      <c r="B2" s="4" t="s">
        <v>1</v>
      </c>
      <c r="C2" s="6" t="s">
        <v>2</v>
      </c>
      <c r="D2" s="5" t="s">
        <v>3</v>
      </c>
      <c r="E2" s="7" t="s">
        <v>2</v>
      </c>
      <c r="F2" s="8" t="s">
        <v>2</v>
      </c>
      <c r="G2" s="9" t="s">
        <v>3</v>
      </c>
      <c r="H2" s="7" t="s">
        <v>4</v>
      </c>
      <c r="I2" s="10" t="s">
        <v>5</v>
      </c>
    </row>
    <row r="3" spans="1:9" s="1" customFormat="1" ht="21" customHeight="1" thickBot="1">
      <c r="A3" s="42" t="s">
        <v>6</v>
      </c>
      <c r="B3" s="11" t="s">
        <v>7</v>
      </c>
      <c r="C3" s="13" t="s">
        <v>9</v>
      </c>
      <c r="D3" s="12" t="s">
        <v>8</v>
      </c>
      <c r="E3" s="14" t="s">
        <v>10</v>
      </c>
      <c r="F3" s="15" t="s">
        <v>9</v>
      </c>
      <c r="G3" s="12" t="s">
        <v>8</v>
      </c>
      <c r="H3" s="14" t="s">
        <v>10</v>
      </c>
      <c r="I3" s="16" t="s">
        <v>11</v>
      </c>
    </row>
    <row r="4" spans="1:10" s="1" customFormat="1" ht="21" customHeight="1">
      <c r="A4" s="17">
        <v>66</v>
      </c>
      <c r="B4" s="18">
        <v>50</v>
      </c>
      <c r="C4" s="47">
        <v>79</v>
      </c>
      <c r="D4" s="53">
        <v>59838</v>
      </c>
      <c r="E4" s="19">
        <f aca="true" t="shared" si="0" ref="E4:E12">C4*D4/1000</f>
        <v>4727.202</v>
      </c>
      <c r="F4" s="47">
        <v>94</v>
      </c>
      <c r="G4" s="53">
        <v>59838</v>
      </c>
      <c r="H4" s="20">
        <f aca="true" t="shared" si="1" ref="H4:H12">(F4*G4)/1000</f>
        <v>5624.772</v>
      </c>
      <c r="I4" s="21">
        <f aca="true" t="shared" si="2" ref="I4:I12">F4*A4*1.2</f>
        <v>7444.799999999999</v>
      </c>
      <c r="J4" s="52"/>
    </row>
    <row r="5" spans="1:10" s="1" customFormat="1" ht="21" customHeight="1" thickBot="1">
      <c r="A5" s="57">
        <v>78</v>
      </c>
      <c r="B5" s="58">
        <v>50</v>
      </c>
      <c r="C5" s="59">
        <v>70</v>
      </c>
      <c r="D5" s="55">
        <v>4498</v>
      </c>
      <c r="E5" s="60">
        <f t="shared" si="0"/>
        <v>314.86</v>
      </c>
      <c r="F5" s="59">
        <v>83</v>
      </c>
      <c r="G5" s="55">
        <v>4498</v>
      </c>
      <c r="H5" s="33">
        <f t="shared" si="1"/>
        <v>373.334</v>
      </c>
      <c r="I5" s="61">
        <f t="shared" si="2"/>
        <v>7768.799999999999</v>
      </c>
      <c r="J5" s="52"/>
    </row>
    <row r="6" spans="1:10" s="1" customFormat="1" ht="21" customHeight="1">
      <c r="A6" s="17">
        <v>66</v>
      </c>
      <c r="B6" s="18" t="s">
        <v>12</v>
      </c>
      <c r="C6" s="47">
        <v>145</v>
      </c>
      <c r="D6" s="62">
        <v>101611</v>
      </c>
      <c r="E6" s="19">
        <f t="shared" si="0"/>
        <v>14733.595</v>
      </c>
      <c r="F6" s="47">
        <v>158</v>
      </c>
      <c r="G6" s="62">
        <v>101611</v>
      </c>
      <c r="H6" s="20">
        <f t="shared" si="1"/>
        <v>16054.538</v>
      </c>
      <c r="I6" s="21">
        <f t="shared" si="2"/>
        <v>12513.6</v>
      </c>
      <c r="J6" s="52"/>
    </row>
    <row r="7" spans="1:10" s="1" customFormat="1" ht="21" customHeight="1" thickBot="1">
      <c r="A7" s="43">
        <v>78</v>
      </c>
      <c r="B7" s="44" t="s">
        <v>12</v>
      </c>
      <c r="C7" s="50">
        <v>134</v>
      </c>
      <c r="D7" s="63">
        <v>6354</v>
      </c>
      <c r="E7" s="45">
        <f t="shared" si="0"/>
        <v>851.436</v>
      </c>
      <c r="F7" s="50">
        <v>146</v>
      </c>
      <c r="G7" s="63">
        <v>6354</v>
      </c>
      <c r="H7" s="64">
        <f t="shared" si="1"/>
        <v>927.684</v>
      </c>
      <c r="I7" s="36">
        <f t="shared" si="2"/>
        <v>13665.6</v>
      </c>
      <c r="J7" s="52"/>
    </row>
    <row r="8" spans="1:10" s="1" customFormat="1" ht="21" customHeight="1">
      <c r="A8" s="22">
        <v>66</v>
      </c>
      <c r="B8" s="23">
        <v>240</v>
      </c>
      <c r="C8" s="48">
        <v>286</v>
      </c>
      <c r="D8" s="53">
        <v>465</v>
      </c>
      <c r="E8" s="24">
        <f t="shared" si="0"/>
        <v>132.99</v>
      </c>
      <c r="F8" s="48">
        <v>312</v>
      </c>
      <c r="G8" s="53">
        <v>465</v>
      </c>
      <c r="H8" s="25">
        <f t="shared" si="1"/>
        <v>145.08</v>
      </c>
      <c r="I8" s="35">
        <f t="shared" si="2"/>
        <v>24710.399999999998</v>
      </c>
      <c r="J8" s="52"/>
    </row>
    <row r="9" spans="1:10" s="1" customFormat="1" ht="21" customHeight="1">
      <c r="A9" s="27">
        <v>78</v>
      </c>
      <c r="B9" s="28">
        <v>240</v>
      </c>
      <c r="C9" s="49">
        <v>265</v>
      </c>
      <c r="D9" s="54">
        <v>416</v>
      </c>
      <c r="E9" s="29">
        <f t="shared" si="0"/>
        <v>110.24</v>
      </c>
      <c r="F9" s="49">
        <v>289</v>
      </c>
      <c r="G9" s="54">
        <v>416</v>
      </c>
      <c r="H9" s="25">
        <f t="shared" si="1"/>
        <v>120.224</v>
      </c>
      <c r="I9" s="26">
        <f t="shared" si="2"/>
        <v>27050.399999999998</v>
      </c>
      <c r="J9" s="52"/>
    </row>
    <row r="10" spans="1:10" s="1" customFormat="1" ht="21" customHeight="1" thickBot="1">
      <c r="A10" s="43">
        <v>104</v>
      </c>
      <c r="B10" s="44">
        <v>240</v>
      </c>
      <c r="C10" s="50">
        <v>243</v>
      </c>
      <c r="D10" s="126">
        <v>2020</v>
      </c>
      <c r="E10" s="45">
        <f t="shared" si="0"/>
        <v>490.86</v>
      </c>
      <c r="F10" s="50">
        <v>264</v>
      </c>
      <c r="G10" s="126">
        <v>2020</v>
      </c>
      <c r="H10" s="46">
        <f t="shared" si="1"/>
        <v>533.28</v>
      </c>
      <c r="I10" s="36">
        <f t="shared" si="2"/>
        <v>32947.2</v>
      </c>
      <c r="J10" s="52"/>
    </row>
    <row r="11" spans="1:10" s="1" customFormat="1" ht="21" customHeight="1">
      <c r="A11" s="22">
        <v>104</v>
      </c>
      <c r="B11" s="23">
        <v>1100</v>
      </c>
      <c r="C11" s="48">
        <v>1682</v>
      </c>
      <c r="D11" s="53">
        <v>7884</v>
      </c>
      <c r="E11" s="24">
        <f t="shared" si="0"/>
        <v>13260.888</v>
      </c>
      <c r="F11" s="48">
        <v>1969</v>
      </c>
      <c r="G11" s="53">
        <v>7884</v>
      </c>
      <c r="H11" s="25">
        <f t="shared" si="1"/>
        <v>15523.596</v>
      </c>
      <c r="I11" s="35">
        <f t="shared" si="2"/>
        <v>245731.19999999998</v>
      </c>
      <c r="J11" s="52"/>
    </row>
    <row r="12" spans="1:10" s="1" customFormat="1" ht="21" customHeight="1" thickBot="1">
      <c r="A12" s="30">
        <v>156</v>
      </c>
      <c r="B12" s="31">
        <v>1100</v>
      </c>
      <c r="C12" s="51">
        <v>1913</v>
      </c>
      <c r="D12" s="55">
        <v>936</v>
      </c>
      <c r="E12" s="32">
        <f t="shared" si="0"/>
        <v>1790.568</v>
      </c>
      <c r="F12" s="51">
        <v>2239</v>
      </c>
      <c r="G12" s="55">
        <v>936</v>
      </c>
      <c r="H12" s="33">
        <f t="shared" si="1"/>
        <v>2095.704</v>
      </c>
      <c r="I12" s="36">
        <f t="shared" si="2"/>
        <v>419140.8</v>
      </c>
      <c r="J12" s="52"/>
    </row>
    <row r="13" spans="1:10" s="1" customFormat="1" ht="21" customHeight="1" thickBot="1">
      <c r="A13" s="137" t="s">
        <v>13</v>
      </c>
      <c r="B13" s="138"/>
      <c r="C13" s="138"/>
      <c r="D13" s="138"/>
      <c r="E13" s="34">
        <f>SUM(E4:E12)</f>
        <v>36412.639</v>
      </c>
      <c r="F13" s="137" t="s">
        <v>14</v>
      </c>
      <c r="G13" s="139"/>
      <c r="H13" s="34">
        <f>SUM(H4:H12)</f>
        <v>41398.212</v>
      </c>
      <c r="I13" s="40"/>
      <c r="J13" s="39"/>
    </row>
    <row r="14" spans="1:10" s="1" customFormat="1" ht="21" customHeight="1" thickBot="1">
      <c r="A14" s="131" t="s">
        <v>15</v>
      </c>
      <c r="B14" s="132"/>
      <c r="C14" s="132"/>
      <c r="D14" s="132"/>
      <c r="E14" s="132"/>
      <c r="F14" s="132"/>
      <c r="G14" s="132"/>
      <c r="H14" s="133"/>
      <c r="I14" s="39"/>
      <c r="J14" s="39"/>
    </row>
    <row r="15" spans="2:10" s="1" customFormat="1" ht="21" customHeight="1" thickBot="1">
      <c r="B15" s="130"/>
      <c r="C15" s="130"/>
      <c r="D15" s="130"/>
      <c r="E15" s="130"/>
      <c r="I15" s="1" t="s">
        <v>16</v>
      </c>
      <c r="J15" s="39"/>
    </row>
    <row r="16" spans="1:10" s="1" customFormat="1" ht="12.75">
      <c r="A16" s="145" t="s">
        <v>24</v>
      </c>
      <c r="B16" s="146"/>
      <c r="C16" s="146"/>
      <c r="D16" s="147"/>
      <c r="E16" s="143" t="s">
        <v>18</v>
      </c>
      <c r="F16" s="144"/>
      <c r="J16" s="39"/>
    </row>
    <row r="17" spans="1:6" s="1" customFormat="1" ht="13.5" thickBot="1">
      <c r="A17" s="140" t="s">
        <v>19</v>
      </c>
      <c r="B17" s="141"/>
      <c r="C17" s="141"/>
      <c r="D17" s="142"/>
      <c r="E17" s="37">
        <v>200</v>
      </c>
      <c r="F17" s="2" t="s">
        <v>17</v>
      </c>
    </row>
    <row r="18" spans="5:8" s="1" customFormat="1" ht="13.5" thickBot="1">
      <c r="E18" s="38"/>
      <c r="H18" s="3"/>
    </row>
    <row r="19" spans="1:8" s="1" customFormat="1" ht="14.25">
      <c r="A19" s="145" t="s">
        <v>24</v>
      </c>
      <c r="B19" s="146"/>
      <c r="C19" s="146"/>
      <c r="D19" s="147"/>
      <c r="E19" s="143" t="s">
        <v>25</v>
      </c>
      <c r="F19" s="144"/>
      <c r="H19" s="3"/>
    </row>
    <row r="20" spans="1:8" s="1" customFormat="1" ht="13.5" thickBot="1">
      <c r="A20" s="140" t="s">
        <v>20</v>
      </c>
      <c r="B20" s="141"/>
      <c r="C20" s="141"/>
      <c r="D20" s="142"/>
      <c r="E20" s="56">
        <v>1500</v>
      </c>
      <c r="F20" s="2" t="s">
        <v>17</v>
      </c>
      <c r="H20" s="3"/>
    </row>
    <row r="21" s="1" customFormat="1" ht="12.75">
      <c r="H21" s="3"/>
    </row>
    <row r="22" s="1" customFormat="1" ht="12.75">
      <c r="H22" s="3"/>
    </row>
    <row r="23" spans="4:5" s="1" customFormat="1" ht="12.75">
      <c r="D23" s="3"/>
      <c r="E23" s="3"/>
    </row>
    <row r="24" spans="4:5" s="1" customFormat="1" ht="12.75">
      <c r="D24" s="3"/>
      <c r="E24" s="3"/>
    </row>
    <row r="25" spans="4:5" s="1" customFormat="1" ht="12.75">
      <c r="D25" s="3"/>
      <c r="E25" s="3"/>
    </row>
    <row r="26" spans="4:5" s="1" customFormat="1" ht="12.75">
      <c r="D26" s="3"/>
      <c r="E26" s="3"/>
    </row>
    <row r="27" s="1" customFormat="1" ht="12.75">
      <c r="D27" s="3"/>
    </row>
    <row r="28" s="1" customFormat="1" ht="12.75">
      <c r="D28" s="3"/>
    </row>
    <row r="29" s="1" customFormat="1" ht="12.75"/>
    <row r="30" s="1" customFormat="1" ht="12.75"/>
    <row r="31" s="1" customFormat="1" ht="12.75"/>
    <row r="32" s="1" customFormat="1" ht="12.75"/>
    <row r="33" spans="9:10" ht="12.75">
      <c r="I33" s="1"/>
      <c r="J33" s="1"/>
    </row>
  </sheetData>
  <mergeCells count="12">
    <mergeCell ref="A20:D20"/>
    <mergeCell ref="E16:F16"/>
    <mergeCell ref="E19:F19"/>
    <mergeCell ref="A19:D19"/>
    <mergeCell ref="A16:D16"/>
    <mergeCell ref="A17:D17"/>
    <mergeCell ref="B15:E15"/>
    <mergeCell ref="A14:H14"/>
    <mergeCell ref="A1:E1"/>
    <mergeCell ref="F1:I1"/>
    <mergeCell ref="A13:D13"/>
    <mergeCell ref="F13:G13"/>
  </mergeCells>
  <printOptions horizontalCentered="1"/>
  <pageMargins left="0.7874015748031497" right="0.7874015748031497" top="1.78" bottom="0.984251968503937" header="0.59" footer="0.5118110236220472"/>
  <pageSetup horizontalDpi="300" verticalDpi="300" orientation="landscape" paperSize="9" scale="85" r:id="rId1"/>
  <headerFooter alignWithMargins="0">
    <oddHeader>&amp;C&amp;"Arial,Félkövér"
&amp;12Nagyatád város települési szilárd hulladékkezelési díjjavaslat 2007/2008. évre&amp;R2.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Saubermacher-Pannonia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Balázs</dc:creator>
  <cp:keywords/>
  <dc:description/>
  <cp:lastModifiedBy>m40</cp:lastModifiedBy>
  <cp:lastPrinted>2007-05-25T07:07:32Z</cp:lastPrinted>
  <dcterms:created xsi:type="dcterms:W3CDTF">2004-05-03T09:20:20Z</dcterms:created>
  <dcterms:modified xsi:type="dcterms:W3CDTF">2007-05-25T07:07:34Z</dcterms:modified>
  <cp:category/>
  <cp:version/>
  <cp:contentType/>
  <cp:contentStatus/>
</cp:coreProperties>
</file>